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3.1" sheetId="1" r:id="rId1"/>
  </sheets>
  <externalReferences>
    <externalReference r:id="rId2"/>
    <externalReference r:id="rId3"/>
    <externalReference r:id="rId4"/>
  </externalReferences>
  <definedNames>
    <definedName name="Index_Sheet_Kutools">#REF!</definedName>
    <definedName name="Section">'[3]Section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C14" i="1"/>
  <c r="B14" i="1"/>
  <c r="F12" i="1"/>
  <c r="E12" i="1"/>
  <c r="D12" i="1"/>
  <c r="C12" i="1"/>
  <c r="B12" i="1"/>
  <c r="F11" i="1"/>
  <c r="E11" i="1"/>
  <c r="D11" i="1"/>
  <c r="C11" i="1"/>
  <c r="B11" i="1"/>
  <c r="F10" i="1"/>
  <c r="E10" i="1"/>
  <c r="D10" i="1"/>
  <c r="C10" i="1"/>
  <c r="B10" i="1"/>
  <c r="F9" i="1"/>
  <c r="E9" i="1"/>
  <c r="D9" i="1"/>
  <c r="C9" i="1"/>
  <c r="B9" i="1"/>
  <c r="F8" i="1"/>
  <c r="E8" i="1"/>
  <c r="D8" i="1"/>
  <c r="C8" i="1"/>
  <c r="B8" i="1"/>
  <c r="F7" i="1"/>
  <c r="E7" i="1"/>
  <c r="D7" i="1"/>
  <c r="C7" i="1"/>
  <c r="B7" i="1"/>
  <c r="F6" i="1"/>
  <c r="E6" i="1"/>
  <c r="D6" i="1"/>
  <c r="C6" i="1"/>
  <c r="B6" i="1"/>
  <c r="F4" i="1"/>
  <c r="E4" i="1"/>
  <c r="D4" i="1"/>
  <c r="C4" i="1"/>
  <c r="B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3.1_x000D_
</t>
        </r>
      </text>
    </comment>
  </commentList>
</comments>
</file>

<file path=xl/sharedStrings.xml><?xml version="1.0" encoding="utf-8"?>
<sst xmlns="http://schemas.openxmlformats.org/spreadsheetml/2006/main" count="19" uniqueCount="16">
  <si>
    <t>Table 3.1: Summary of Health Facilities and Personnel, Zhemgang (2009-2013)</t>
  </si>
  <si>
    <t>(Number)</t>
  </si>
  <si>
    <t>Facilities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</si>
  <si>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</si>
  <si>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</si>
  <si>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</si>
  <si>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</si>
  <si>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</si>
  <si>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</si>
  <si>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</si>
  <si>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</si>
  <si>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walking distance of a health facility (%)</t>
  </si>
  <si>
    <t>Population access to safe drinking water (%)</t>
  </si>
  <si>
    <t>…</t>
  </si>
  <si>
    <t>Deliveries attended by trained personnel(%)</t>
  </si>
  <si>
    <t>Source: Dzongkhag Health Sector, Zhemgang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</si>
</sst>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 * #,##0.00_ ;_ * \-#,##0.00_ ;_ * &quot;-&quot;??_ ;_ @_ "/>
    <numFmt numFmtId="165" formatCode="#,##0.0_);\(#,##0.0\)"/>
    <numFmt numFmtId="166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theme="1"/>
      <name val="Courier New"/>
      <family val="3"/>
    </font>
    <font>
      <sz val="12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indexed="8"/>
      <name val="Courier New"/>
      <family val="3"/>
    </font>
    <font>
      <sz val="11"/>
      <color indexed="8"/>
      <name val="Calibri"/>
      <family val="2"/>
    </font>
    <font>
      <sz val="12"/>
      <name val="Courier New"/>
      <family val="3"/>
    </font>
    <font>
      <b/>
      <sz val="12"/>
      <name val="Sylfaen"/>
      <family val="1"/>
    </font>
    <font>
      <sz val="12"/>
      <name val="Sylfaen"/>
      <family val="1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/>
    <xf numFmtId="0" fontId="2" fillId="0" borderId="0" xfId="0" applyFont="1" applyFill="1" applyBorder="1" applyAlignment="1">
      <alignment horizontal="right"/>
    </xf>
    <xf numFmtId="0" fontId="4" fillId="0" borderId="1" xfId="0" applyFont="1" applyFill="1" applyBorder="1" applyAlignment="1"/>
    <xf numFmtId="0" fontId="4" fillId="0" borderId="2" xfId="0" applyFont="1" applyFill="1" applyBorder="1" applyAlignment="1"/>
    <xf numFmtId="0" fontId="2" fillId="0" borderId="3" xfId="0" applyFont="1" applyFill="1" applyBorder="1" applyAlignment="1"/>
    <xf numFmtId="0" fontId="2" fillId="0" borderId="4" xfId="0" applyNumberFormat="1" applyFont="1" applyFill="1" applyBorder="1" applyAlignment="1">
      <alignment horizontal="right" indent="1"/>
    </xf>
    <xf numFmtId="1" fontId="5" fillId="0" borderId="4" xfId="0" applyNumberFormat="1" applyFont="1" applyFill="1" applyBorder="1" applyAlignment="1">
      <alignment horizontal="right" indent="1"/>
    </xf>
    <xf numFmtId="0" fontId="5" fillId="0" borderId="0" xfId="1" applyNumberFormat="1" applyFont="1" applyFill="1" applyBorder="1" applyAlignment="1">
      <alignment horizontal="right" indent="1"/>
    </xf>
    <xf numFmtId="0" fontId="5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Fill="1" applyBorder="1" applyAlignment="1">
      <alignment horizontal="right" indent="1"/>
    </xf>
    <xf numFmtId="2" fontId="5" fillId="0" borderId="0" xfId="0" applyNumberFormat="1" applyFont="1" applyFill="1" applyBorder="1" applyAlignment="1">
      <alignment horizontal="right" indent="1"/>
    </xf>
    <xf numFmtId="1" fontId="2" fillId="0" borderId="0" xfId="0" applyNumberFormat="1" applyFont="1" applyFill="1" applyBorder="1" applyAlignment="1">
      <alignment horizontal="right" indent="1"/>
    </xf>
    <xf numFmtId="1" fontId="5" fillId="0" borderId="0" xfId="0" applyNumberFormat="1" applyFont="1" applyFill="1" applyBorder="1" applyAlignment="1">
      <alignment horizontal="right" indent="1"/>
    </xf>
    <xf numFmtId="2" fontId="2" fillId="0" borderId="0" xfId="0" applyNumberFormat="1" applyFont="1" applyFill="1" applyBorder="1" applyAlignment="1">
      <alignment horizontal="right" indent="1"/>
    </xf>
    <xf numFmtId="0" fontId="2" fillId="0" borderId="3" xfId="0" applyFont="1" applyFill="1" applyBorder="1" applyAlignment="1">
      <alignment wrapText="1"/>
    </xf>
    <xf numFmtId="0" fontId="2" fillId="0" borderId="5" xfId="0" applyFont="1" applyFill="1" applyBorder="1" applyAlignment="1"/>
    <xf numFmtId="2" fontId="5" fillId="0" borderId="6" xfId="0" applyNumberFormat="1" applyFont="1" applyFill="1" applyBorder="1" applyAlignment="1">
      <alignment horizontal="right" indent="1"/>
    </xf>
    <xf numFmtId="0" fontId="5" fillId="0" borderId="6" xfId="0" applyNumberFormat="1" applyFont="1" applyFill="1" applyBorder="1" applyAlignment="1">
      <alignment horizontal="right" indent="1"/>
    </xf>
    <xf numFmtId="165" fontId="7" fillId="0" borderId="0" xfId="0" applyNumberFormat="1" applyFont="1" applyBorder="1" applyAlignment="1" applyProtection="1">
      <alignment horizontal="left"/>
    </xf>
    <xf numFmtId="37" fontId="8" fillId="0" borderId="0" xfId="0" applyNumberFormat="1" applyFont="1" applyBorder="1" applyAlignment="1" applyProtection="1">
      <alignment horizontal="left"/>
    </xf>
    <xf numFmtId="37" fontId="9" fillId="0" borderId="0" xfId="0" applyNumberFormat="1" applyFont="1" applyFill="1" applyBorder="1" applyAlignment="1"/>
    <xf numFmtId="0" fontId="9" fillId="0" borderId="0" xfId="0" applyFont="1" applyFill="1" applyBorder="1" applyAlignment="1"/>
    <xf numFmtId="166" fontId="5" fillId="0" borderId="0" xfId="1" applyNumberFormat="1" applyFont="1" applyFill="1" applyBorder="1" applyAlignment="1">
      <alignment horizontal="right"/>
    </xf>
    <xf numFmtId="37" fontId="5" fillId="0" borderId="0" xfId="1" applyNumberFormat="1" applyFont="1" applyFill="1" applyBorder="1" applyAlignment="1">
      <alignment horizontal="right" inden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Zhemgang/completed/Section%201%20Populati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Zhemgang/Section%203%20Health%20&amp;%20Nutriti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</sheetNames>
    <sheetDataSet>
      <sheetData sheetId="0"/>
      <sheetData sheetId="1">
        <row r="3">
          <cell r="C3">
            <v>20090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"/>
      <sheetName val="Section 3.14-3.24 BLSS &amp; Povert"/>
    </sheetNames>
    <sheetDataSet>
      <sheetData sheetId="0"/>
      <sheetData sheetId="1"/>
      <sheetData sheetId="2">
        <row r="4">
          <cell r="B4">
            <v>2</v>
          </cell>
          <cell r="C4">
            <v>3</v>
          </cell>
          <cell r="D4">
            <v>3</v>
          </cell>
          <cell r="E4">
            <v>3</v>
          </cell>
          <cell r="F4">
            <v>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17"/>
  <sheetViews>
    <sheetView tabSelected="1" zoomScaleNormal="100" workbookViewId="0"/>
  </sheetViews>
  <sheetFormatPr defaultRowHeight="15.75" x14ac:dyDescent="0.25"/>
  <cols>
    <col min="1" max="1" width="64.140625" style="3" customWidth="1"/>
    <col min="2" max="5" width="18.5703125" style="3" bestFit="1" customWidth="1"/>
    <col min="6" max="6" width="13" style="3" customWidth="1"/>
    <col min="7" max="256" width="9.140625" style="3"/>
    <col min="257" max="257" width="64.140625" style="3" customWidth="1"/>
    <col min="258" max="261" width="18.5703125" style="3" bestFit="1" customWidth="1"/>
    <col min="262" max="262" width="13" style="3" customWidth="1"/>
    <col min="263" max="512" width="9.140625" style="3"/>
    <col min="513" max="513" width="64.140625" style="3" customWidth="1"/>
    <col min="514" max="517" width="18.5703125" style="3" bestFit="1" customWidth="1"/>
    <col min="518" max="518" width="13" style="3" customWidth="1"/>
    <col min="519" max="768" width="9.140625" style="3"/>
    <col min="769" max="769" width="64.140625" style="3" customWidth="1"/>
    <col min="770" max="773" width="18.5703125" style="3" bestFit="1" customWidth="1"/>
    <col min="774" max="774" width="13" style="3" customWidth="1"/>
    <col min="775" max="1024" width="9.140625" style="3"/>
    <col min="1025" max="1025" width="64.140625" style="3" customWidth="1"/>
    <col min="1026" max="1029" width="18.5703125" style="3" bestFit="1" customWidth="1"/>
    <col min="1030" max="1030" width="13" style="3" customWidth="1"/>
    <col min="1031" max="1280" width="9.140625" style="3"/>
    <col min="1281" max="1281" width="64.140625" style="3" customWidth="1"/>
    <col min="1282" max="1285" width="18.5703125" style="3" bestFit="1" customWidth="1"/>
    <col min="1286" max="1286" width="13" style="3" customWidth="1"/>
    <col min="1287" max="1536" width="9.140625" style="3"/>
    <col min="1537" max="1537" width="64.140625" style="3" customWidth="1"/>
    <col min="1538" max="1541" width="18.5703125" style="3" bestFit="1" customWidth="1"/>
    <col min="1542" max="1542" width="13" style="3" customWidth="1"/>
    <col min="1543" max="1792" width="9.140625" style="3"/>
    <col min="1793" max="1793" width="64.140625" style="3" customWidth="1"/>
    <col min="1794" max="1797" width="18.5703125" style="3" bestFit="1" customWidth="1"/>
    <col min="1798" max="1798" width="13" style="3" customWidth="1"/>
    <col min="1799" max="2048" width="9.140625" style="3"/>
    <col min="2049" max="2049" width="64.140625" style="3" customWidth="1"/>
    <col min="2050" max="2053" width="18.5703125" style="3" bestFit="1" customWidth="1"/>
    <col min="2054" max="2054" width="13" style="3" customWidth="1"/>
    <col min="2055" max="2304" width="9.140625" style="3"/>
    <col min="2305" max="2305" width="64.140625" style="3" customWidth="1"/>
    <col min="2306" max="2309" width="18.5703125" style="3" bestFit="1" customWidth="1"/>
    <col min="2310" max="2310" width="13" style="3" customWidth="1"/>
    <col min="2311" max="2560" width="9.140625" style="3"/>
    <col min="2561" max="2561" width="64.140625" style="3" customWidth="1"/>
    <col min="2562" max="2565" width="18.5703125" style="3" bestFit="1" customWidth="1"/>
    <col min="2566" max="2566" width="13" style="3" customWidth="1"/>
    <col min="2567" max="2816" width="9.140625" style="3"/>
    <col min="2817" max="2817" width="64.140625" style="3" customWidth="1"/>
    <col min="2818" max="2821" width="18.5703125" style="3" bestFit="1" customWidth="1"/>
    <col min="2822" max="2822" width="13" style="3" customWidth="1"/>
    <col min="2823" max="3072" width="9.140625" style="3"/>
    <col min="3073" max="3073" width="64.140625" style="3" customWidth="1"/>
    <col min="3074" max="3077" width="18.5703125" style="3" bestFit="1" customWidth="1"/>
    <col min="3078" max="3078" width="13" style="3" customWidth="1"/>
    <col min="3079" max="3328" width="9.140625" style="3"/>
    <col min="3329" max="3329" width="64.140625" style="3" customWidth="1"/>
    <col min="3330" max="3333" width="18.5703125" style="3" bestFit="1" customWidth="1"/>
    <col min="3334" max="3334" width="13" style="3" customWidth="1"/>
    <col min="3335" max="3584" width="9.140625" style="3"/>
    <col min="3585" max="3585" width="64.140625" style="3" customWidth="1"/>
    <col min="3586" max="3589" width="18.5703125" style="3" bestFit="1" customWidth="1"/>
    <col min="3590" max="3590" width="13" style="3" customWidth="1"/>
    <col min="3591" max="3840" width="9.140625" style="3"/>
    <col min="3841" max="3841" width="64.140625" style="3" customWidth="1"/>
    <col min="3842" max="3845" width="18.5703125" style="3" bestFit="1" customWidth="1"/>
    <col min="3846" max="3846" width="13" style="3" customWidth="1"/>
    <col min="3847" max="4096" width="9.140625" style="3"/>
    <col min="4097" max="4097" width="64.140625" style="3" customWidth="1"/>
    <col min="4098" max="4101" width="18.5703125" style="3" bestFit="1" customWidth="1"/>
    <col min="4102" max="4102" width="13" style="3" customWidth="1"/>
    <col min="4103" max="4352" width="9.140625" style="3"/>
    <col min="4353" max="4353" width="64.140625" style="3" customWidth="1"/>
    <col min="4354" max="4357" width="18.5703125" style="3" bestFit="1" customWidth="1"/>
    <col min="4358" max="4358" width="13" style="3" customWidth="1"/>
    <col min="4359" max="4608" width="9.140625" style="3"/>
    <col min="4609" max="4609" width="64.140625" style="3" customWidth="1"/>
    <col min="4610" max="4613" width="18.5703125" style="3" bestFit="1" customWidth="1"/>
    <col min="4614" max="4614" width="13" style="3" customWidth="1"/>
    <col min="4615" max="4864" width="9.140625" style="3"/>
    <col min="4865" max="4865" width="64.140625" style="3" customWidth="1"/>
    <col min="4866" max="4869" width="18.5703125" style="3" bestFit="1" customWidth="1"/>
    <col min="4870" max="4870" width="13" style="3" customWidth="1"/>
    <col min="4871" max="5120" width="9.140625" style="3"/>
    <col min="5121" max="5121" width="64.140625" style="3" customWidth="1"/>
    <col min="5122" max="5125" width="18.5703125" style="3" bestFit="1" customWidth="1"/>
    <col min="5126" max="5126" width="13" style="3" customWidth="1"/>
    <col min="5127" max="5376" width="9.140625" style="3"/>
    <col min="5377" max="5377" width="64.140625" style="3" customWidth="1"/>
    <col min="5378" max="5381" width="18.5703125" style="3" bestFit="1" customWidth="1"/>
    <col min="5382" max="5382" width="13" style="3" customWidth="1"/>
    <col min="5383" max="5632" width="9.140625" style="3"/>
    <col min="5633" max="5633" width="64.140625" style="3" customWidth="1"/>
    <col min="5634" max="5637" width="18.5703125" style="3" bestFit="1" customWidth="1"/>
    <col min="5638" max="5638" width="13" style="3" customWidth="1"/>
    <col min="5639" max="5888" width="9.140625" style="3"/>
    <col min="5889" max="5889" width="64.140625" style="3" customWidth="1"/>
    <col min="5890" max="5893" width="18.5703125" style="3" bestFit="1" customWidth="1"/>
    <col min="5894" max="5894" width="13" style="3" customWidth="1"/>
    <col min="5895" max="6144" width="9.140625" style="3"/>
    <col min="6145" max="6145" width="64.140625" style="3" customWidth="1"/>
    <col min="6146" max="6149" width="18.5703125" style="3" bestFit="1" customWidth="1"/>
    <col min="6150" max="6150" width="13" style="3" customWidth="1"/>
    <col min="6151" max="6400" width="9.140625" style="3"/>
    <col min="6401" max="6401" width="64.140625" style="3" customWidth="1"/>
    <col min="6402" max="6405" width="18.5703125" style="3" bestFit="1" customWidth="1"/>
    <col min="6406" max="6406" width="13" style="3" customWidth="1"/>
    <col min="6407" max="6656" width="9.140625" style="3"/>
    <col min="6657" max="6657" width="64.140625" style="3" customWidth="1"/>
    <col min="6658" max="6661" width="18.5703125" style="3" bestFit="1" customWidth="1"/>
    <col min="6662" max="6662" width="13" style="3" customWidth="1"/>
    <col min="6663" max="6912" width="9.140625" style="3"/>
    <col min="6913" max="6913" width="64.140625" style="3" customWidth="1"/>
    <col min="6914" max="6917" width="18.5703125" style="3" bestFit="1" customWidth="1"/>
    <col min="6918" max="6918" width="13" style="3" customWidth="1"/>
    <col min="6919" max="7168" width="9.140625" style="3"/>
    <col min="7169" max="7169" width="64.140625" style="3" customWidth="1"/>
    <col min="7170" max="7173" width="18.5703125" style="3" bestFit="1" customWidth="1"/>
    <col min="7174" max="7174" width="13" style="3" customWidth="1"/>
    <col min="7175" max="7424" width="9.140625" style="3"/>
    <col min="7425" max="7425" width="64.140625" style="3" customWidth="1"/>
    <col min="7426" max="7429" width="18.5703125" style="3" bestFit="1" customWidth="1"/>
    <col min="7430" max="7430" width="13" style="3" customWidth="1"/>
    <col min="7431" max="7680" width="9.140625" style="3"/>
    <col min="7681" max="7681" width="64.140625" style="3" customWidth="1"/>
    <col min="7682" max="7685" width="18.5703125" style="3" bestFit="1" customWidth="1"/>
    <col min="7686" max="7686" width="13" style="3" customWidth="1"/>
    <col min="7687" max="7936" width="9.140625" style="3"/>
    <col min="7937" max="7937" width="64.140625" style="3" customWidth="1"/>
    <col min="7938" max="7941" width="18.5703125" style="3" bestFit="1" customWidth="1"/>
    <col min="7942" max="7942" width="13" style="3" customWidth="1"/>
    <col min="7943" max="8192" width="9.140625" style="3"/>
    <col min="8193" max="8193" width="64.140625" style="3" customWidth="1"/>
    <col min="8194" max="8197" width="18.5703125" style="3" bestFit="1" customWidth="1"/>
    <col min="8198" max="8198" width="13" style="3" customWidth="1"/>
    <col min="8199" max="8448" width="9.140625" style="3"/>
    <col min="8449" max="8449" width="64.140625" style="3" customWidth="1"/>
    <col min="8450" max="8453" width="18.5703125" style="3" bestFit="1" customWidth="1"/>
    <col min="8454" max="8454" width="13" style="3" customWidth="1"/>
    <col min="8455" max="8704" width="9.140625" style="3"/>
    <col min="8705" max="8705" width="64.140625" style="3" customWidth="1"/>
    <col min="8706" max="8709" width="18.5703125" style="3" bestFit="1" customWidth="1"/>
    <col min="8710" max="8710" width="13" style="3" customWidth="1"/>
    <col min="8711" max="8960" width="9.140625" style="3"/>
    <col min="8961" max="8961" width="64.140625" style="3" customWidth="1"/>
    <col min="8962" max="8965" width="18.5703125" style="3" bestFit="1" customWidth="1"/>
    <col min="8966" max="8966" width="13" style="3" customWidth="1"/>
    <col min="8967" max="9216" width="9.140625" style="3"/>
    <col min="9217" max="9217" width="64.140625" style="3" customWidth="1"/>
    <col min="9218" max="9221" width="18.5703125" style="3" bestFit="1" customWidth="1"/>
    <col min="9222" max="9222" width="13" style="3" customWidth="1"/>
    <col min="9223" max="9472" width="9.140625" style="3"/>
    <col min="9473" max="9473" width="64.140625" style="3" customWidth="1"/>
    <col min="9474" max="9477" width="18.5703125" style="3" bestFit="1" customWidth="1"/>
    <col min="9478" max="9478" width="13" style="3" customWidth="1"/>
    <col min="9479" max="9728" width="9.140625" style="3"/>
    <col min="9729" max="9729" width="64.140625" style="3" customWidth="1"/>
    <col min="9730" max="9733" width="18.5703125" style="3" bestFit="1" customWidth="1"/>
    <col min="9734" max="9734" width="13" style="3" customWidth="1"/>
    <col min="9735" max="9984" width="9.140625" style="3"/>
    <col min="9985" max="9985" width="64.140625" style="3" customWidth="1"/>
    <col min="9986" max="9989" width="18.5703125" style="3" bestFit="1" customWidth="1"/>
    <col min="9990" max="9990" width="13" style="3" customWidth="1"/>
    <col min="9991" max="10240" width="9.140625" style="3"/>
    <col min="10241" max="10241" width="64.140625" style="3" customWidth="1"/>
    <col min="10242" max="10245" width="18.5703125" style="3" bestFit="1" customWidth="1"/>
    <col min="10246" max="10246" width="13" style="3" customWidth="1"/>
    <col min="10247" max="10496" width="9.140625" style="3"/>
    <col min="10497" max="10497" width="64.140625" style="3" customWidth="1"/>
    <col min="10498" max="10501" width="18.5703125" style="3" bestFit="1" customWidth="1"/>
    <col min="10502" max="10502" width="13" style="3" customWidth="1"/>
    <col min="10503" max="10752" width="9.140625" style="3"/>
    <col min="10753" max="10753" width="64.140625" style="3" customWidth="1"/>
    <col min="10754" max="10757" width="18.5703125" style="3" bestFit="1" customWidth="1"/>
    <col min="10758" max="10758" width="13" style="3" customWidth="1"/>
    <col min="10759" max="11008" width="9.140625" style="3"/>
    <col min="11009" max="11009" width="64.140625" style="3" customWidth="1"/>
    <col min="11010" max="11013" width="18.5703125" style="3" bestFit="1" customWidth="1"/>
    <col min="11014" max="11014" width="13" style="3" customWidth="1"/>
    <col min="11015" max="11264" width="9.140625" style="3"/>
    <col min="11265" max="11265" width="64.140625" style="3" customWidth="1"/>
    <col min="11266" max="11269" width="18.5703125" style="3" bestFit="1" customWidth="1"/>
    <col min="11270" max="11270" width="13" style="3" customWidth="1"/>
    <col min="11271" max="11520" width="9.140625" style="3"/>
    <col min="11521" max="11521" width="64.140625" style="3" customWidth="1"/>
    <col min="11522" max="11525" width="18.5703125" style="3" bestFit="1" customWidth="1"/>
    <col min="11526" max="11526" width="13" style="3" customWidth="1"/>
    <col min="11527" max="11776" width="9.140625" style="3"/>
    <col min="11777" max="11777" width="64.140625" style="3" customWidth="1"/>
    <col min="11778" max="11781" width="18.5703125" style="3" bestFit="1" customWidth="1"/>
    <col min="11782" max="11782" width="13" style="3" customWidth="1"/>
    <col min="11783" max="12032" width="9.140625" style="3"/>
    <col min="12033" max="12033" width="64.140625" style="3" customWidth="1"/>
    <col min="12034" max="12037" width="18.5703125" style="3" bestFit="1" customWidth="1"/>
    <col min="12038" max="12038" width="13" style="3" customWidth="1"/>
    <col min="12039" max="12288" width="9.140625" style="3"/>
    <col min="12289" max="12289" width="64.140625" style="3" customWidth="1"/>
    <col min="12290" max="12293" width="18.5703125" style="3" bestFit="1" customWidth="1"/>
    <col min="12294" max="12294" width="13" style="3" customWidth="1"/>
    <col min="12295" max="12544" width="9.140625" style="3"/>
    <col min="12545" max="12545" width="64.140625" style="3" customWidth="1"/>
    <col min="12546" max="12549" width="18.5703125" style="3" bestFit="1" customWidth="1"/>
    <col min="12550" max="12550" width="13" style="3" customWidth="1"/>
    <col min="12551" max="12800" width="9.140625" style="3"/>
    <col min="12801" max="12801" width="64.140625" style="3" customWidth="1"/>
    <col min="12802" max="12805" width="18.5703125" style="3" bestFit="1" customWidth="1"/>
    <col min="12806" max="12806" width="13" style="3" customWidth="1"/>
    <col min="12807" max="13056" width="9.140625" style="3"/>
    <col min="13057" max="13057" width="64.140625" style="3" customWidth="1"/>
    <col min="13058" max="13061" width="18.5703125" style="3" bestFit="1" customWidth="1"/>
    <col min="13062" max="13062" width="13" style="3" customWidth="1"/>
    <col min="13063" max="13312" width="9.140625" style="3"/>
    <col min="13313" max="13313" width="64.140625" style="3" customWidth="1"/>
    <col min="13314" max="13317" width="18.5703125" style="3" bestFit="1" customWidth="1"/>
    <col min="13318" max="13318" width="13" style="3" customWidth="1"/>
    <col min="13319" max="13568" width="9.140625" style="3"/>
    <col min="13569" max="13569" width="64.140625" style="3" customWidth="1"/>
    <col min="13570" max="13573" width="18.5703125" style="3" bestFit="1" customWidth="1"/>
    <col min="13574" max="13574" width="13" style="3" customWidth="1"/>
    <col min="13575" max="13824" width="9.140625" style="3"/>
    <col min="13825" max="13825" width="64.140625" style="3" customWidth="1"/>
    <col min="13826" max="13829" width="18.5703125" style="3" bestFit="1" customWidth="1"/>
    <col min="13830" max="13830" width="13" style="3" customWidth="1"/>
    <col min="13831" max="14080" width="9.140625" style="3"/>
    <col min="14081" max="14081" width="64.140625" style="3" customWidth="1"/>
    <col min="14082" max="14085" width="18.5703125" style="3" bestFit="1" customWidth="1"/>
    <col min="14086" max="14086" width="13" style="3" customWidth="1"/>
    <col min="14087" max="14336" width="9.140625" style="3"/>
    <col min="14337" max="14337" width="64.140625" style="3" customWidth="1"/>
    <col min="14338" max="14341" width="18.5703125" style="3" bestFit="1" customWidth="1"/>
    <col min="14342" max="14342" width="13" style="3" customWidth="1"/>
    <col min="14343" max="14592" width="9.140625" style="3"/>
    <col min="14593" max="14593" width="64.140625" style="3" customWidth="1"/>
    <col min="14594" max="14597" width="18.5703125" style="3" bestFit="1" customWidth="1"/>
    <col min="14598" max="14598" width="13" style="3" customWidth="1"/>
    <col min="14599" max="14848" width="9.140625" style="3"/>
    <col min="14849" max="14849" width="64.140625" style="3" customWidth="1"/>
    <col min="14850" max="14853" width="18.5703125" style="3" bestFit="1" customWidth="1"/>
    <col min="14854" max="14854" width="13" style="3" customWidth="1"/>
    <col min="14855" max="15104" width="9.140625" style="3"/>
    <col min="15105" max="15105" width="64.140625" style="3" customWidth="1"/>
    <col min="15106" max="15109" width="18.5703125" style="3" bestFit="1" customWidth="1"/>
    <col min="15110" max="15110" width="13" style="3" customWidth="1"/>
    <col min="15111" max="15360" width="9.140625" style="3"/>
    <col min="15361" max="15361" width="64.140625" style="3" customWidth="1"/>
    <col min="15362" max="15365" width="18.5703125" style="3" bestFit="1" customWidth="1"/>
    <col min="15366" max="15366" width="13" style="3" customWidth="1"/>
    <col min="15367" max="15616" width="9.140625" style="3"/>
    <col min="15617" max="15617" width="64.140625" style="3" customWidth="1"/>
    <col min="15618" max="15621" width="18.5703125" style="3" bestFit="1" customWidth="1"/>
    <col min="15622" max="15622" width="13" style="3" customWidth="1"/>
    <col min="15623" max="15872" width="9.140625" style="3"/>
    <col min="15873" max="15873" width="64.140625" style="3" customWidth="1"/>
    <col min="15874" max="15877" width="18.5703125" style="3" bestFit="1" customWidth="1"/>
    <col min="15878" max="15878" width="13" style="3" customWidth="1"/>
    <col min="15879" max="16128" width="9.140625" style="3"/>
    <col min="16129" max="16129" width="64.140625" style="3" customWidth="1"/>
    <col min="16130" max="16133" width="18.5703125" style="3" bestFit="1" customWidth="1"/>
    <col min="16134" max="16134" width="13" style="3" customWidth="1"/>
    <col min="16135" max="16384" width="9.140625" style="3"/>
  </cols>
  <sheetData>
    <row r="1" spans="1:6" ht="16.5" x14ac:dyDescent="0.3">
      <c r="A1" s="1" t="s">
        <v>0</v>
      </c>
      <c r="B1" s="2"/>
      <c r="C1" s="2"/>
      <c r="D1" s="2"/>
    </row>
    <row r="2" spans="1:6" x14ac:dyDescent="0.25">
      <c r="A2" s="2"/>
      <c r="B2" s="2"/>
      <c r="C2" s="2"/>
      <c r="D2" s="2"/>
      <c r="E2" s="2"/>
      <c r="F2" s="4" t="s">
        <v>1</v>
      </c>
    </row>
    <row r="3" spans="1:6" ht="16.5" x14ac:dyDescent="0.3">
      <c r="A3" s="5" t="s">
        <v>2</v>
      </c>
      <c r="B3" s="6">
        <v>2009</v>
      </c>
      <c r="C3" s="6">
        <v>2010</v>
      </c>
      <c r="D3" s="6">
        <v>2011</v>
      </c>
      <c r="E3" s="6">
        <v>2012</v>
      </c>
      <c r="F3" s="6">
        <v>2013</v>
      </c>
    </row>
    <row r="4" spans="1:6" x14ac:dyDescent="0.25">
      <c r="A4" s="7" t="s">
        <v>3</v>
      </c>
      <c r="B4" s="8">
        <f>19798/2</f>
        <v>9899</v>
      </c>
      <c r="C4" s="9">
        <f>'[1]Section 1.2'!$C$3/'[2]Section 3.3'!C4</f>
        <v>6696.666666666667</v>
      </c>
      <c r="D4" s="9">
        <f>'[1]Section 1.2'!$C$3/'[2]Section 3.3'!D4</f>
        <v>6696.666666666667</v>
      </c>
      <c r="E4" s="9">
        <f>'[1]Section 1.2'!$C$3/'[2]Section 3.3'!E4</f>
        <v>6696.666666666667</v>
      </c>
      <c r="F4" s="9">
        <f>'[1]Section 1.2'!$C$3/'[2]Section 3.3'!F4</f>
        <v>6696.666666666667</v>
      </c>
    </row>
    <row r="5" spans="1:6" x14ac:dyDescent="0.25">
      <c r="A5" s="7" t="s">
        <v>4</v>
      </c>
      <c r="B5" s="10">
        <v>54</v>
      </c>
      <c r="C5" s="10">
        <v>54</v>
      </c>
      <c r="D5" s="10">
        <v>54</v>
      </c>
      <c r="E5" s="10">
        <v>54</v>
      </c>
      <c r="F5" s="11">
        <v>54</v>
      </c>
    </row>
    <row r="6" spans="1:6" x14ac:dyDescent="0.25">
      <c r="A6" s="7" t="s">
        <v>5</v>
      </c>
      <c r="B6" s="12">
        <f>13/19798*1000</f>
        <v>0.65663198302858872</v>
      </c>
      <c r="C6" s="13">
        <f>11/'[1]Section 1.2'!$C$3*1000</f>
        <v>0.54753608760577399</v>
      </c>
      <c r="D6" s="13">
        <f>11/'[1]Section 1.2'!$C$3*1000</f>
        <v>0.54753608760577399</v>
      </c>
      <c r="E6" s="13">
        <f>11/'[1]Section 1.2'!$C$3*1000</f>
        <v>0.54753608760577399</v>
      </c>
      <c r="F6" s="13">
        <f>11/'[1]Section 1.2'!$C$3*1000</f>
        <v>0.54753608760577399</v>
      </c>
    </row>
    <row r="7" spans="1:6" x14ac:dyDescent="0.25">
      <c r="A7" s="7" t="s">
        <v>6</v>
      </c>
      <c r="B7" s="14">
        <f>B5/13</f>
        <v>4.1538461538461542</v>
      </c>
      <c r="C7" s="15">
        <f>C5/11</f>
        <v>4.9090909090909092</v>
      </c>
      <c r="D7" s="15">
        <f>D5/11</f>
        <v>4.9090909090909092</v>
      </c>
      <c r="E7" s="15">
        <f>E5/11</f>
        <v>4.9090909090909092</v>
      </c>
      <c r="F7" s="15">
        <f>F5/11</f>
        <v>4.9090909090909092</v>
      </c>
    </row>
    <row r="8" spans="1:6" x14ac:dyDescent="0.25">
      <c r="A8" s="7" t="s">
        <v>7</v>
      </c>
      <c r="B8" s="14">
        <f>13/'[2]Section 3.3'!B4</f>
        <v>6.5</v>
      </c>
      <c r="C8" s="15">
        <f>11/'[2]Section 3.3'!C4</f>
        <v>3.6666666666666665</v>
      </c>
      <c r="D8" s="15">
        <f>11/3</f>
        <v>3.6666666666666665</v>
      </c>
      <c r="E8" s="15">
        <f>11/3</f>
        <v>3.6666666666666665</v>
      </c>
      <c r="F8" s="15">
        <f>11/3</f>
        <v>3.6666666666666665</v>
      </c>
    </row>
    <row r="9" spans="1:6" x14ac:dyDescent="0.25">
      <c r="A9" s="7" t="s">
        <v>8</v>
      </c>
      <c r="B9" s="14">
        <f>19798/B5</f>
        <v>366.62962962962962</v>
      </c>
      <c r="C9" s="15">
        <f>'[1]Section 1.2'!$C$3/'Section 3.1'!C5</f>
        <v>372.03703703703701</v>
      </c>
      <c r="D9" s="15">
        <f>'[1]Section 1.2'!$C$3/'Section 3.1'!D5</f>
        <v>372.03703703703701</v>
      </c>
      <c r="E9" s="15">
        <f>'[1]Section 1.2'!$C$3/'Section 3.1'!E5</f>
        <v>372.03703703703701</v>
      </c>
      <c r="F9" s="15">
        <f>'[1]Section 1.2'!$C$3/'Section 3.1'!F5</f>
        <v>372.03703703703701</v>
      </c>
    </row>
    <row r="10" spans="1:6" x14ac:dyDescent="0.25">
      <c r="A10" s="7" t="s">
        <v>9</v>
      </c>
      <c r="B10" s="16">
        <f>2/19798*1000</f>
        <v>0.10102030508132134</v>
      </c>
      <c r="C10" s="13">
        <f>'[2]Section 3.3'!C4/'[1]Section 1.2'!$C$3*1000</f>
        <v>0.14932802389248384</v>
      </c>
      <c r="D10" s="13">
        <f>'[2]Section 3.3'!D4/'[1]Section 1.2'!$C$3*1000</f>
        <v>0.14932802389248384</v>
      </c>
      <c r="E10" s="13">
        <f>'[2]Section 3.3'!E4/'[1]Section 1.2'!$C$3*1000</f>
        <v>0.14932802389248384</v>
      </c>
      <c r="F10" s="13">
        <f>'[2]Section 3.3'!F4/'[1]Section 1.2'!$C$3*1000</f>
        <v>0.14932802389248384</v>
      </c>
    </row>
    <row r="11" spans="1:6" x14ac:dyDescent="0.25">
      <c r="A11" s="7" t="s">
        <v>10</v>
      </c>
      <c r="B11" s="14">
        <f>B5/19798*1000</f>
        <v>2.7275482371956765</v>
      </c>
      <c r="C11" s="15">
        <f>C5/'[1]Section 1.2'!$C$3*1000</f>
        <v>2.6879044300647088</v>
      </c>
      <c r="D11" s="15">
        <f>D5/'[1]Section 1.2'!$C$3*1000</f>
        <v>2.6879044300647088</v>
      </c>
      <c r="E11" s="15">
        <f>E5/'[1]Section 1.2'!$C$3*1000</f>
        <v>2.6879044300647088</v>
      </c>
      <c r="F11" s="15">
        <f>F5/'[1]Section 1.2'!$C$3*1000</f>
        <v>2.6879044300647088</v>
      </c>
    </row>
    <row r="12" spans="1:6" ht="31.5" x14ac:dyDescent="0.25">
      <c r="A12" s="17" t="s">
        <v>11</v>
      </c>
      <c r="B12" s="16">
        <f>12762/18344*100</f>
        <v>69.570431748800701</v>
      </c>
      <c r="C12" s="13">
        <f>11876/17403*100</f>
        <v>68.241107854967538</v>
      </c>
      <c r="D12" s="13">
        <f>12809/17604*100</f>
        <v>72.761872301749591</v>
      </c>
      <c r="E12" s="13">
        <f>12592/17239*100</f>
        <v>73.043680027843834</v>
      </c>
      <c r="F12" s="13">
        <f>9770/17404*100</f>
        <v>56.136520340151684</v>
      </c>
    </row>
    <row r="13" spans="1:6" x14ac:dyDescent="0.25">
      <c r="A13" s="7" t="s">
        <v>12</v>
      </c>
      <c r="B13" s="16" t="s">
        <v>13</v>
      </c>
      <c r="C13" s="13" t="s">
        <v>13</v>
      </c>
      <c r="D13" s="13" t="s">
        <v>13</v>
      </c>
      <c r="E13" s="13" t="s">
        <v>13</v>
      </c>
      <c r="F13" s="13">
        <v>98.6</v>
      </c>
    </row>
    <row r="14" spans="1:6" x14ac:dyDescent="0.25">
      <c r="A14" s="18" t="s">
        <v>14</v>
      </c>
      <c r="B14" s="19">
        <f>145/377*100</f>
        <v>38.461538461538467</v>
      </c>
      <c r="C14" s="19">
        <f>128/344*100</f>
        <v>37.209302325581397</v>
      </c>
      <c r="D14" s="19">
        <f>242/377*100</f>
        <v>64.190981432360743</v>
      </c>
      <c r="E14" s="19">
        <f>273/351*100</f>
        <v>77.777777777777786</v>
      </c>
      <c r="F14" s="20">
        <v>94.07</v>
      </c>
    </row>
    <row r="15" spans="1:6" ht="18" x14ac:dyDescent="0.35">
      <c r="A15" s="21" t="s">
        <v>15</v>
      </c>
      <c r="B15" s="22"/>
      <c r="C15" s="23"/>
      <c r="D15" s="24"/>
    </row>
    <row r="17" spans="2:5" x14ac:dyDescent="0.25">
      <c r="B17" s="25"/>
      <c r="C17" s="25"/>
      <c r="D17" s="25"/>
      <c r="E17" s="26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2015-04-02T10:19:10Z</dcterms:created>
  <dcterms:modified xsi:type="dcterms:W3CDTF">2015-04-02T10:19:11Z</dcterms:modified>
</cp:coreProperties>
</file>